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mpresas y Proyectos en Estudio\Seguimiento empresas LUDI\HOASA\Transparencia\Información Pagina Web\Ejecución presupuestaria\"/>
    </mc:Choice>
  </mc:AlternateContent>
  <bookViews>
    <workbookView xWindow="0" yWindow="0" windowWidth="28800" windowHeight="14235" activeTab="2"/>
  </bookViews>
  <sheets>
    <sheet name="31122016" sheetId="1" r:id="rId1"/>
    <sheet name="31122017" sheetId="2" r:id="rId2"/>
    <sheet name="31122018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4" l="1"/>
  <c r="B54" i="4"/>
  <c r="B50" i="4"/>
  <c r="B46" i="4"/>
  <c r="B43" i="4"/>
  <c r="B39" i="4" s="1"/>
  <c r="B57" i="4" s="1"/>
  <c r="B40" i="4"/>
  <c r="B35" i="4"/>
  <c r="B32" i="4"/>
  <c r="B24" i="4"/>
  <c r="B20" i="4"/>
  <c r="B17" i="4"/>
  <c r="B38" i="4" s="1"/>
  <c r="B12" i="4"/>
  <c r="B7" i="4"/>
  <c r="C61" i="4"/>
  <c r="C54" i="4"/>
  <c r="C50" i="4"/>
  <c r="C46" i="4"/>
  <c r="C43" i="4"/>
  <c r="C40" i="4"/>
  <c r="C39" i="4" s="1"/>
  <c r="C57" i="4" s="1"/>
  <c r="C35" i="4"/>
  <c r="C32" i="4"/>
  <c r="C24" i="4"/>
  <c r="C20" i="4"/>
  <c r="C17" i="4"/>
  <c r="C12" i="4"/>
  <c r="C7" i="4"/>
  <c r="C38" i="4" l="1"/>
  <c r="C58" i="4" s="1"/>
  <c r="C60" i="4" s="1"/>
  <c r="C63" i="4" s="1"/>
  <c r="B58" i="4"/>
  <c r="B60" i="4" s="1"/>
  <c r="B63" i="4" s="1"/>
  <c r="C61" i="2"/>
  <c r="B61" i="2"/>
  <c r="C54" i="2"/>
  <c r="B54" i="2"/>
  <c r="C50" i="2"/>
  <c r="B50" i="2"/>
  <c r="C46" i="2"/>
  <c r="B46" i="2"/>
  <c r="C43" i="2"/>
  <c r="B43" i="2"/>
  <c r="C40" i="2"/>
  <c r="B40" i="2"/>
  <c r="C35" i="2"/>
  <c r="B35" i="2"/>
  <c r="C32" i="2"/>
  <c r="B32" i="2"/>
  <c r="C24" i="2"/>
  <c r="B24" i="2"/>
  <c r="C20" i="2"/>
  <c r="B20" i="2"/>
  <c r="C17" i="2"/>
  <c r="B17" i="2"/>
  <c r="C12" i="2"/>
  <c r="B12" i="2"/>
  <c r="C7" i="2"/>
  <c r="B7" i="2"/>
  <c r="C39" i="2" l="1"/>
  <c r="C57" i="2" s="1"/>
  <c r="C38" i="2"/>
  <c r="B39" i="2"/>
  <c r="B57" i="2" s="1"/>
  <c r="B38" i="2"/>
  <c r="C7" i="1"/>
  <c r="C12" i="1"/>
  <c r="C17" i="1"/>
  <c r="C20" i="1"/>
  <c r="C24" i="1"/>
  <c r="C32" i="1"/>
  <c r="C35" i="1"/>
  <c r="C40" i="1"/>
  <c r="C39" i="1" s="1"/>
  <c r="C57" i="1" s="1"/>
  <c r="C43" i="1"/>
  <c r="C46" i="1"/>
  <c r="C50" i="1"/>
  <c r="C54" i="1"/>
  <c r="C61" i="1"/>
  <c r="C58" i="2" l="1"/>
  <c r="C60" i="2" s="1"/>
  <c r="C63" i="2" s="1"/>
  <c r="B58" i="2"/>
  <c r="B60" i="2" s="1"/>
  <c r="B63" i="2" s="1"/>
  <c r="C38" i="1"/>
  <c r="C58" i="1" s="1"/>
  <c r="C60" i="1" s="1"/>
  <c r="C63" i="1" s="1"/>
  <c r="B20" i="1"/>
  <c r="B61" i="1" l="1"/>
  <c r="B54" i="1"/>
  <c r="B50" i="1"/>
  <c r="B46" i="1"/>
  <c r="B43" i="1"/>
  <c r="B40" i="1"/>
  <c r="B39" i="1"/>
  <c r="B35" i="1"/>
  <c r="B32" i="1"/>
  <c r="B24" i="1"/>
  <c r="B17" i="1"/>
  <c r="B12" i="1"/>
  <c r="B7" i="1"/>
  <c r="B57" i="1" l="1"/>
  <c r="B38" i="1"/>
  <c r="B58" i="1" l="1"/>
  <c r="B60" i="1" s="1"/>
  <c r="B63" i="1" s="1"/>
</calcChain>
</file>

<file path=xl/sharedStrings.xml><?xml version="1.0" encoding="utf-8"?>
<sst xmlns="http://schemas.openxmlformats.org/spreadsheetml/2006/main" count="189" uniqueCount="67">
  <si>
    <t>CUENTA DE PÉRDIDAS Y GANANCIAS</t>
  </si>
  <si>
    <t>A) OPERACIONES CONTINUADAS</t>
  </si>
  <si>
    <t>1. Importe neto de la cifra de negocios</t>
  </si>
  <si>
    <t xml:space="preserve">     a) Ventas</t>
  </si>
  <si>
    <t xml:space="preserve">     b) Prestaciones de servicios</t>
  </si>
  <si>
    <t>2. Variación de existencias de productos terminados y en curso de fabricación</t>
  </si>
  <si>
    <t>3. Trabajos realizados por la empresa para su activo</t>
  </si>
  <si>
    <t>4. Aprovisionamientos</t>
  </si>
  <si>
    <t xml:space="preserve">     a) Consumo de mercaderías</t>
  </si>
  <si>
    <t xml:space="preserve">     b) Consumo de materias primas y otras materias consumibles</t>
  </si>
  <si>
    <t xml:space="preserve">     c) Trabajos realizados por otras empresas</t>
  </si>
  <si>
    <t xml:space="preserve">     d) Deterioro de mercaderías, materias primas y otros aprovisionamientos</t>
  </si>
  <si>
    <t>5. Otros ingresos de explotación</t>
  </si>
  <si>
    <t xml:space="preserve">     a) Ingresos accesorios y  otros de gestión corriente</t>
  </si>
  <si>
    <t xml:space="preserve">     b) Subvenciones de explotación incorporadas al resultado del periodo</t>
  </si>
  <si>
    <t>6. Gastos de personal</t>
  </si>
  <si>
    <t xml:space="preserve">     a) Sueldos, salarios y asimilados</t>
  </si>
  <si>
    <t xml:space="preserve">     b) Cargas sociales</t>
  </si>
  <si>
    <t xml:space="preserve">     c) Provisiones</t>
  </si>
  <si>
    <t>7. Otros gastos de explotación</t>
  </si>
  <si>
    <t xml:space="preserve">     a) Servicios exteriores</t>
  </si>
  <si>
    <t xml:space="preserve">     b) Tributos</t>
  </si>
  <si>
    <t xml:space="preserve">     c) Pérdidas, deterioro y variación de provisiones por operaciones comerciales</t>
  </si>
  <si>
    <t xml:space="preserve">     d) Otros gastos de gestión corriente</t>
  </si>
  <si>
    <t>8.  Amortización del inmovilizado</t>
  </si>
  <si>
    <t>9. Imputación de subvenciones de inmovilizado no financiero y otras</t>
  </si>
  <si>
    <t>10. Excesos de provisiones</t>
  </si>
  <si>
    <t>11. Deterioro y resultados por enajenaciones del inmovilizado</t>
  </si>
  <si>
    <t xml:space="preserve">     a) Deterioros y pérdidas</t>
  </si>
  <si>
    <t xml:space="preserve">     b) Resultados por enajenaciones y otras</t>
  </si>
  <si>
    <t>Otros Resultados</t>
  </si>
  <si>
    <t xml:space="preserve">     Ingresos excepcionales</t>
  </si>
  <si>
    <t xml:space="preserve">     Gastos excepcionales</t>
  </si>
  <si>
    <t>A.1) RESULTADO DE EXPLOTACIÓN (1+2+3+4+5+6+7+8+9+10+11)</t>
  </si>
  <si>
    <t>12. Ingresos financieros</t>
  </si>
  <si>
    <t xml:space="preserve">     a) De participaciones en instrumentos de patrimonio</t>
  </si>
  <si>
    <t xml:space="preserve">        a.1) En empresas del grupo y asociadas</t>
  </si>
  <si>
    <t xml:space="preserve">        a.2) En terceros</t>
  </si>
  <si>
    <t xml:space="preserve">     b) De valores negociables y otros instrumentos financieros</t>
  </si>
  <si>
    <t xml:space="preserve">        b.1) De empresas del grupo y asociadas </t>
  </si>
  <si>
    <t xml:space="preserve">        b.2) De terceros</t>
  </si>
  <si>
    <t>13. Gastos financieros</t>
  </si>
  <si>
    <t xml:space="preserve">     a) Por deudas con empresas del grupo y asociadas</t>
  </si>
  <si>
    <t xml:space="preserve">     b) Por deudas con terceros</t>
  </si>
  <si>
    <t xml:space="preserve">     c) Por actualización de provisiones</t>
  </si>
  <si>
    <t>14. Variación de valor razonable en instrumentos financieros</t>
  </si>
  <si>
    <t xml:space="preserve">     a) Cartera de negociación y otros</t>
  </si>
  <si>
    <t xml:space="preserve">     b) Imputación al resultado del periodo por activos financieros disponibles para la venta</t>
  </si>
  <si>
    <t>15. Diferencias de cambio</t>
  </si>
  <si>
    <t>16. Deterioro y resultado por enajenaciones de instrumentos financieros</t>
  </si>
  <si>
    <t>A.2) RESULTADO FINANCIERO (12+13+14+15+16)</t>
  </si>
  <si>
    <t>A.3) RESULTADO ANTES DE IMPUESTOS (A.1 + A.2)</t>
  </si>
  <si>
    <t>17. Impuestos sobre beneficios</t>
  </si>
  <si>
    <t>A.4) RESULTADO DEL PERIODO PROCEDENTE DE OPERACIONES CONTINUADAS (A.3 + 17)</t>
  </si>
  <si>
    <t>B) OPERACIONES INTERRUMPIDAS</t>
  </si>
  <si>
    <t>18. Resultado del periodo procedente de operaciones interrumpidas neto de impuestos</t>
  </si>
  <si>
    <t>A.5) RESULTADO DEL PERIODO (A.4+18)</t>
  </si>
  <si>
    <t>HOSTELERIA ASTURIANA , S.A.</t>
  </si>
  <si>
    <t>PRESUPUESTO 2016</t>
  </si>
  <si>
    <t>EJECUCIÓN PRESUPUESTARIA 2016</t>
  </si>
  <si>
    <t>Ejecución 31/12/2016</t>
  </si>
  <si>
    <t>EJECUCIÓN PRESUPUESTARIA 2017</t>
  </si>
  <si>
    <t>PRESUPUESTO 2017</t>
  </si>
  <si>
    <t>Ejecución 31/12/2017</t>
  </si>
  <si>
    <t>PRESUPUESTO 2018</t>
  </si>
  <si>
    <t>EJECUCIÓN PRESUPUESTARIA 2018</t>
  </si>
  <si>
    <t>Ejecución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</si>
</sst>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0" xfId="0" applyFont="1"/>
    <xf numFmtId="0" fontId="3" fillId="0" borderId="0" xfId="0" applyFont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Fill="1" applyBorder="1"/>
    <xf numFmtId="0" fontId="2" fillId="0" borderId="1" xfId="0" applyFont="1" applyFill="1" applyBorder="1"/>
    <xf numFmtId="164" fontId="3" fillId="0" borderId="1" xfId="0" applyNumberFormat="1" applyFont="1" applyBorder="1" applyProtection="1"/>
    <xf numFmtId="0" fontId="2" fillId="0" borderId="2" xfId="0" applyFont="1" applyFill="1" applyBorder="1"/>
    <xf numFmtId="164" fontId="3" fillId="0" borderId="2" xfId="0" applyNumberFormat="1" applyFont="1" applyBorder="1" applyProtection="1">
      <protection locked="0"/>
    </xf>
    <xf numFmtId="0" fontId="2" fillId="0" borderId="2" xfId="0" applyFont="1" applyFill="1" applyBorder="1" applyAlignment="1">
      <alignment wrapText="1"/>
    </xf>
    <xf numFmtId="164" fontId="3" fillId="0" borderId="2" xfId="0" applyNumberFormat="1" applyFont="1" applyBorder="1" applyProtection="1"/>
    <xf numFmtId="0" fontId="2" fillId="0" borderId="3" xfId="0" applyFont="1" applyFill="1" applyBorder="1" applyAlignment="1">
      <alignment wrapText="1"/>
    </xf>
    <xf numFmtId="164" fontId="3" fillId="0" borderId="3" xfId="0" applyNumberFormat="1" applyFont="1" applyBorder="1" applyProtection="1">
      <protection locked="0"/>
    </xf>
    <xf numFmtId="0" fontId="4" fillId="0" borderId="4" xfId="0" applyFont="1" applyFill="1" applyBorder="1" applyAlignment="1">
      <alignment wrapText="1"/>
    </xf>
    <xf numFmtId="164" fontId="5" fillId="0" borderId="4" xfId="0" applyNumberFormat="1" applyFont="1" applyBorder="1" applyProtection="1"/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164" fontId="3" fillId="0" borderId="4" xfId="0" applyNumberFormat="1" applyFont="1" applyBorder="1" applyProtection="1">
      <protection locked="0"/>
    </xf>
    <xf numFmtId="0" fontId="6" fillId="0" borderId="0" xfId="0" applyFont="1"/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B65" sqref="B65"/>
    </sheetView>
  </sheetViews>
  <sheetFormatPr baseColWidth="10" defaultRowHeight="11.25" x14ac:dyDescent="0.2"/>
  <cols>
    <col min="1" max="1" width="63.14062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59</v>
      </c>
      <c r="B1" s="2"/>
    </row>
    <row r="2" spans="1:3" ht="12" customHeight="1" x14ac:dyDescent="0.2">
      <c r="A2" s="4" t="s">
        <v>57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3" t="s">
        <v>0</v>
      </c>
      <c r="B5" s="24"/>
      <c r="C5" s="24"/>
    </row>
    <row r="6" spans="1:3" ht="22.5" x14ac:dyDescent="0.2">
      <c r="A6" s="6" t="s">
        <v>1</v>
      </c>
      <c r="B6" s="21" t="s">
        <v>58</v>
      </c>
      <c r="C6" s="22" t="s">
        <v>60</v>
      </c>
    </row>
    <row r="7" spans="1:3" x14ac:dyDescent="0.2">
      <c r="A7" s="7" t="s">
        <v>2</v>
      </c>
      <c r="B7" s="8">
        <f>B8+B9</f>
        <v>472554</v>
      </c>
      <c r="C7" s="8">
        <f>C8+C9</f>
        <v>440200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472554</v>
      </c>
      <c r="C9" s="10">
        <v>440200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-288451</v>
      </c>
      <c r="C24" s="12">
        <f>C25+C26+C27+C28</f>
        <v>-252171.64999999997</v>
      </c>
    </row>
    <row r="25" spans="1:3" x14ac:dyDescent="0.2">
      <c r="A25" s="11" t="s">
        <v>20</v>
      </c>
      <c r="B25" s="10">
        <v>-66719</v>
      </c>
      <c r="C25" s="10">
        <v>-89839.65</v>
      </c>
    </row>
    <row r="26" spans="1:3" x14ac:dyDescent="0.2">
      <c r="A26" s="11" t="s">
        <v>21</v>
      </c>
      <c r="B26" s="10">
        <v>-200732</v>
      </c>
      <c r="C26" s="10">
        <v>-177948.68</v>
      </c>
    </row>
    <row r="27" spans="1:3" ht="12" customHeight="1" x14ac:dyDescent="0.2">
      <c r="A27" s="11" t="s">
        <v>22</v>
      </c>
      <c r="B27" s="10">
        <v>-21000</v>
      </c>
      <c r="C27" s="10">
        <v>15616.68</v>
      </c>
    </row>
    <row r="28" spans="1:3" x14ac:dyDescent="0.2">
      <c r="A28" s="11" t="s">
        <v>23</v>
      </c>
      <c r="B28" s="10"/>
      <c r="C28" s="10"/>
    </row>
    <row r="29" spans="1:3" x14ac:dyDescent="0.2">
      <c r="A29" s="11" t="s">
        <v>24</v>
      </c>
      <c r="B29" s="10">
        <v>-325444</v>
      </c>
      <c r="C29" s="10">
        <v>-292960.48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-48528.84</v>
      </c>
    </row>
    <row r="36" spans="1:3" x14ac:dyDescent="0.2">
      <c r="A36" s="11" t="s">
        <v>31</v>
      </c>
      <c r="B36" s="10"/>
      <c r="C36" s="10">
        <v>8062.69</v>
      </c>
    </row>
    <row r="37" spans="1:3" x14ac:dyDescent="0.2">
      <c r="A37" s="13" t="s">
        <v>32</v>
      </c>
      <c r="B37" s="14"/>
      <c r="C37" s="14">
        <v>-56591.53</v>
      </c>
    </row>
    <row r="38" spans="1:3" x14ac:dyDescent="0.2">
      <c r="A38" s="15" t="s">
        <v>33</v>
      </c>
      <c r="B38" s="16">
        <f>B7+B10+B11+B12+B17+B20+B24+B29+B30+B31+B32+B35</f>
        <v>-141341</v>
      </c>
      <c r="C38" s="16">
        <f>C7+C10+C11+C12+C17+C20+C24+C29+C30+C31+C32+C35</f>
        <v>-153460.96999999994</v>
      </c>
    </row>
    <row r="39" spans="1:3" x14ac:dyDescent="0.2">
      <c r="A39" s="17" t="s">
        <v>34</v>
      </c>
      <c r="B39" s="8">
        <f>B40+B43</f>
        <v>55</v>
      </c>
      <c r="C39" s="8">
        <f>C40+C43</f>
        <v>274.48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>
        <f>B44+B45</f>
        <v>55</v>
      </c>
      <c r="C43" s="12">
        <f>C44+C45</f>
        <v>274.48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>
        <v>55</v>
      </c>
      <c r="C45" s="10">
        <v>274.48</v>
      </c>
    </row>
    <row r="46" spans="1:3" x14ac:dyDescent="0.2">
      <c r="A46" s="11" t="s">
        <v>41</v>
      </c>
      <c r="B46" s="12">
        <f>B47+B48+B49</f>
        <v>-128135</v>
      </c>
      <c r="C46" s="12">
        <f>C47+C48+C49</f>
        <v>-112700.97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>
        <v>-128135</v>
      </c>
      <c r="C48" s="10">
        <v>-112700.97</v>
      </c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-128080</v>
      </c>
      <c r="C57" s="16">
        <f>C39+C46+C50+C53+C54</f>
        <v>-112426.49</v>
      </c>
    </row>
    <row r="58" spans="1:3" x14ac:dyDescent="0.2">
      <c r="A58" s="15" t="s">
        <v>51</v>
      </c>
      <c r="B58" s="16">
        <f>B38+B57</f>
        <v>-269421</v>
      </c>
      <c r="C58" s="16">
        <f>C38+C57</f>
        <v>-265887.45999999996</v>
      </c>
    </row>
    <row r="59" spans="1:3" x14ac:dyDescent="0.2">
      <c r="A59" s="18" t="s">
        <v>52</v>
      </c>
      <c r="B59" s="19"/>
      <c r="C59" s="19">
        <v>-12331.85</v>
      </c>
    </row>
    <row r="60" spans="1:3" ht="22.5" x14ac:dyDescent="0.2">
      <c r="A60" s="15" t="s">
        <v>53</v>
      </c>
      <c r="B60" s="16">
        <f>B58+B59</f>
        <v>-269421</v>
      </c>
      <c r="C60" s="16">
        <f>C58+C59</f>
        <v>-278219.30999999994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-269421</v>
      </c>
      <c r="C63" s="16">
        <f>C60+C62</f>
        <v>-278219.30999999994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16" workbookViewId="0">
      <selection activeCell="C38" sqref="C38"/>
    </sheetView>
  </sheetViews>
  <sheetFormatPr baseColWidth="10" defaultRowHeight="11.25" x14ac:dyDescent="0.2"/>
  <cols>
    <col min="1" max="1" width="63.14062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61</v>
      </c>
      <c r="B1" s="2"/>
    </row>
    <row r="2" spans="1:3" ht="12" customHeight="1" x14ac:dyDescent="0.2">
      <c r="A2" s="4" t="s">
        <v>57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3" t="s">
        <v>0</v>
      </c>
      <c r="B5" s="24"/>
      <c r="C5" s="24"/>
    </row>
    <row r="6" spans="1:3" ht="22.5" x14ac:dyDescent="0.2">
      <c r="A6" s="6" t="s">
        <v>1</v>
      </c>
      <c r="B6" s="21" t="s">
        <v>62</v>
      </c>
      <c r="C6" s="22" t="s">
        <v>63</v>
      </c>
    </row>
    <row r="7" spans="1:3" x14ac:dyDescent="0.2">
      <c r="A7" s="7" t="s">
        <v>2</v>
      </c>
      <c r="B7" s="8">
        <f>B8+B9</f>
        <v>453131</v>
      </c>
      <c r="C7" s="8">
        <f>C8+C9</f>
        <v>443143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453131</v>
      </c>
      <c r="C9" s="10">
        <v>443143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-366363</v>
      </c>
      <c r="C24" s="12">
        <f>C25+C26+C27+C28</f>
        <v>-195589</v>
      </c>
    </row>
    <row r="25" spans="1:3" x14ac:dyDescent="0.2">
      <c r="A25" s="11" t="s">
        <v>20</v>
      </c>
      <c r="B25" s="10">
        <v>-124776</v>
      </c>
      <c r="C25" s="10">
        <v>-45481</v>
      </c>
    </row>
    <row r="26" spans="1:3" x14ac:dyDescent="0.2">
      <c r="A26" s="11" t="s">
        <v>21</v>
      </c>
      <c r="B26" s="10">
        <v>-241587</v>
      </c>
      <c r="C26" s="10">
        <v>-150108</v>
      </c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/>
      <c r="C28" s="10"/>
    </row>
    <row r="29" spans="1:3" x14ac:dyDescent="0.2">
      <c r="A29" s="11" t="s">
        <v>24</v>
      </c>
      <c r="B29" s="10">
        <v>-325485</v>
      </c>
      <c r="C29" s="10">
        <v>-227162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14834</v>
      </c>
    </row>
    <row r="36" spans="1:3" x14ac:dyDescent="0.2">
      <c r="A36" s="11" t="s">
        <v>31</v>
      </c>
      <c r="B36" s="10"/>
      <c r="C36" s="10">
        <v>-541</v>
      </c>
    </row>
    <row r="37" spans="1:3" x14ac:dyDescent="0.2">
      <c r="A37" s="13" t="s">
        <v>32</v>
      </c>
      <c r="B37" s="14"/>
      <c r="C37" s="14">
        <v>15375</v>
      </c>
    </row>
    <row r="38" spans="1:3" x14ac:dyDescent="0.2">
      <c r="A38" s="15" t="s">
        <v>33</v>
      </c>
      <c r="B38" s="16">
        <f>B7+B10+B11+B12+B17+B20+B24+B29+B30+B31+B32+B35</f>
        <v>-238717</v>
      </c>
      <c r="C38" s="16">
        <f>C7+C10+C11+C12+C17+C20+C24+C29+C30+C31+C32+C35</f>
        <v>35226</v>
      </c>
    </row>
    <row r="39" spans="1:3" x14ac:dyDescent="0.2">
      <c r="A39" s="17" t="s">
        <v>34</v>
      </c>
      <c r="B39" s="8">
        <f>B40+B43</f>
        <v>0</v>
      </c>
      <c r="C39" s="8">
        <f>C40+C43</f>
        <v>1340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>
        <f>B44+B45</f>
        <v>0</v>
      </c>
      <c r="C43" s="12">
        <f>C44+C45</f>
        <v>1340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>
        <v>1340</v>
      </c>
    </row>
    <row r="46" spans="1:3" x14ac:dyDescent="0.2">
      <c r="A46" s="11" t="s">
        <v>41</v>
      </c>
      <c r="B46" s="12">
        <f>B47+B48+B49</f>
        <v>-123094</v>
      </c>
      <c r="C46" s="12">
        <f>C47+C48+C49</f>
        <v>-101570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>
        <v>-123094</v>
      </c>
      <c r="C48" s="10">
        <v>-101570</v>
      </c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-123094</v>
      </c>
      <c r="C57" s="16">
        <f>C39+C46+C50+C53+C54</f>
        <v>-100230</v>
      </c>
    </row>
    <row r="58" spans="1:3" x14ac:dyDescent="0.2">
      <c r="A58" s="15" t="s">
        <v>51</v>
      </c>
      <c r="B58" s="16">
        <f>B38+B57</f>
        <v>-361811</v>
      </c>
      <c r="C58" s="16">
        <f>C38+C57</f>
        <v>-65004</v>
      </c>
    </row>
    <row r="59" spans="1:3" x14ac:dyDescent="0.2">
      <c r="A59" s="18" t="s">
        <v>52</v>
      </c>
      <c r="B59" s="19"/>
      <c r="C59" s="19">
        <v>-1751</v>
      </c>
    </row>
    <row r="60" spans="1:3" ht="22.5" x14ac:dyDescent="0.2">
      <c r="A60" s="15" t="s">
        <v>53</v>
      </c>
      <c r="B60" s="16">
        <f>B58+B59</f>
        <v>-361811</v>
      </c>
      <c r="C60" s="16">
        <f>C58+C59</f>
        <v>-66755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-361811</v>
      </c>
      <c r="C63" s="16">
        <f>C60+C62</f>
        <v>-66755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13" workbookViewId="0">
      <selection activeCell="C6" sqref="C6"/>
    </sheetView>
  </sheetViews>
  <sheetFormatPr baseColWidth="10" defaultRowHeight="11.25" x14ac:dyDescent="0.2"/>
  <cols>
    <col min="1" max="1" width="63.14062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65</v>
      </c>
      <c r="B1" s="2"/>
    </row>
    <row r="2" spans="1:3" ht="12" customHeight="1" x14ac:dyDescent="0.2">
      <c r="A2" s="4" t="s">
        <v>57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3" t="s">
        <v>0</v>
      </c>
      <c r="B5" s="24"/>
      <c r="C5" s="24"/>
    </row>
    <row r="6" spans="1:3" ht="22.5" x14ac:dyDescent="0.2">
      <c r="A6" s="6" t="s">
        <v>1</v>
      </c>
      <c r="B6" s="21" t="s">
        <v>64</v>
      </c>
      <c r="C6" s="22" t="s">
        <v>66</v>
      </c>
    </row>
    <row r="7" spans="1:3" x14ac:dyDescent="0.2">
      <c r="A7" s="7" t="s">
        <v>2</v>
      </c>
      <c r="B7" s="8">
        <f>B8+B9</f>
        <v>461602</v>
      </c>
      <c r="C7" s="8">
        <f>C8+C9</f>
        <v>471830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461602</v>
      </c>
      <c r="C9" s="10">
        <v>471830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-306148</v>
      </c>
      <c r="C24" s="12">
        <f>C25+C26+C27+C28</f>
        <v>-308389</v>
      </c>
    </row>
    <row r="25" spans="1:3" x14ac:dyDescent="0.2">
      <c r="A25" s="11" t="s">
        <v>20</v>
      </c>
      <c r="B25" s="10">
        <v>-44286</v>
      </c>
      <c r="C25" s="10">
        <v>-46527</v>
      </c>
    </row>
    <row r="26" spans="1:3" x14ac:dyDescent="0.2">
      <c r="A26" s="11" t="s">
        <v>21</v>
      </c>
      <c r="B26" s="10">
        <v>-261862</v>
      </c>
      <c r="C26" s="10">
        <v>-261862</v>
      </c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/>
      <c r="C28" s="10"/>
    </row>
    <row r="29" spans="1:3" x14ac:dyDescent="0.2">
      <c r="A29" s="11" t="s">
        <v>24</v>
      </c>
      <c r="B29" s="10">
        <v>-400326</v>
      </c>
      <c r="C29" s="10">
        <v>-192239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0</v>
      </c>
    </row>
    <row r="36" spans="1:3" x14ac:dyDescent="0.2">
      <c r="A36" s="11" t="s">
        <v>31</v>
      </c>
      <c r="B36" s="10"/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-244872</v>
      </c>
      <c r="C38" s="16">
        <f>C7+C10+C11+C12+C17+C20+C24+C29+C30+C31+C32+C35</f>
        <v>-28798</v>
      </c>
    </row>
    <row r="39" spans="1:3" x14ac:dyDescent="0.2">
      <c r="A39" s="17" t="s">
        <v>34</v>
      </c>
      <c r="B39" s="8">
        <f>B40+B43</f>
        <v>0</v>
      </c>
      <c r="C39" s="8">
        <f>C40+C43</f>
        <v>1315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>
        <f>B44+B45</f>
        <v>0</v>
      </c>
      <c r="C43" s="12">
        <f>C44+C45</f>
        <v>1315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>
        <v>1315</v>
      </c>
    </row>
    <row r="46" spans="1:3" x14ac:dyDescent="0.2">
      <c r="A46" s="11" t="s">
        <v>41</v>
      </c>
      <c r="B46" s="12">
        <f>B47+B48+B49</f>
        <v>-74658</v>
      </c>
      <c r="C46" s="12">
        <f>C47+C48+C49</f>
        <v>-97265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>
        <v>-74658</v>
      </c>
      <c r="C48" s="10">
        <v>-97265</v>
      </c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-74658</v>
      </c>
      <c r="C57" s="16">
        <f>C39+C46+C50+C53+C54</f>
        <v>-95950</v>
      </c>
    </row>
    <row r="58" spans="1:3" x14ac:dyDescent="0.2">
      <c r="A58" s="15" t="s">
        <v>51</v>
      </c>
      <c r="B58" s="16">
        <f>B38+B57</f>
        <v>-319530</v>
      </c>
      <c r="C58" s="16">
        <f>C38+C57</f>
        <v>-124748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-319530</v>
      </c>
      <c r="C60" s="16">
        <f>C58+C59</f>
        <v>-124748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-319530</v>
      </c>
      <c r="C63" s="16">
        <f>C60+C62</f>
        <v>-124748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31122016</vt:lpstr>
      <vt:lpstr>31122017</vt:lpstr>
      <vt:lpstr>31122018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 Rodriguez Duarte</dc:creator>
  <cp:lastModifiedBy>Ludi Rodriguez Duarte</cp:lastModifiedBy>
  <cp:lastPrinted>2015-12-11T13:19:27Z</cp:lastPrinted>
  <dcterms:created xsi:type="dcterms:W3CDTF">2015-12-11T11:07:58Z</dcterms:created>
  <dcterms:modified xsi:type="dcterms:W3CDTF">2019-06-26T09:43:31Z</dcterms:modified>
</cp:coreProperties>
</file>